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00" tabRatio="646" activeTab="0"/>
  </bookViews>
  <sheets>
    <sheet name="Расписание" sheetId="1" r:id="rId1"/>
  </sheets>
  <definedNames>
    <definedName name="_xlnm.Print_Titles" localSheetId="0">'Расписание'!$11:$12</definedName>
    <definedName name="_xlnm.Print_Area" localSheetId="0">'Расписание'!$A$1:$N$127</definedName>
  </definedNames>
  <calcPr fullCalcOnLoad="1"/>
</workbook>
</file>

<file path=xl/sharedStrings.xml><?xml version="1.0" encoding="utf-8"?>
<sst xmlns="http://schemas.openxmlformats.org/spreadsheetml/2006/main" count="237" uniqueCount="61">
  <si>
    <t>РАСПИСАНИЕ</t>
  </si>
  <si>
    <t xml:space="preserve">движения школьного автобуса по регулярному муниципальному специальному школьному маршруту </t>
  </si>
  <si>
    <t>Прибытие (час, мин)</t>
  </si>
  <si>
    <t>Стоянка (мин)</t>
  </si>
  <si>
    <t>Отправление (час, мин)</t>
  </si>
  <si>
    <t xml:space="preserve">Наименование остановочных пунктов </t>
  </si>
  <si>
    <t>Расстояние (км)</t>
  </si>
  <si>
    <t>между пунктами</t>
  </si>
  <si>
    <t>от начального пункта</t>
  </si>
  <si>
    <t>Номер рейса</t>
  </si>
  <si>
    <t>Дни недели</t>
  </si>
  <si>
    <t>время в пути</t>
  </si>
  <si>
    <t>Направление пути</t>
  </si>
  <si>
    <t>Вышли из автобуса</t>
  </si>
  <si>
    <t>Вошли в автобус</t>
  </si>
  <si>
    <t>"СОГЛАСОВАНО"</t>
  </si>
  <si>
    <t>____________________/____________________/</t>
  </si>
  <si>
    <t>"УТВЕРЖДАЮ"</t>
  </si>
  <si>
    <t>Протяженность маршрута</t>
  </si>
  <si>
    <t>Время в пути</t>
  </si>
  <si>
    <t>Среднесуточный пробег</t>
  </si>
  <si>
    <t>в том числе нулевой пробег</t>
  </si>
  <si>
    <t>Средняя эксплуатационная скорость</t>
  </si>
  <si>
    <t>Количество детей в автобусе (чел.)</t>
  </si>
  <si>
    <t>Всего</t>
  </si>
  <si>
    <t>понедельник</t>
  </si>
  <si>
    <t>вторник</t>
  </si>
  <si>
    <t>Среднее число детей в автобусе</t>
  </si>
  <si>
    <t>Количество поездок в день</t>
  </si>
  <si>
    <t>Количество посадочных мест</t>
  </si>
  <si>
    <t>среда</t>
  </si>
  <si>
    <t>четверг</t>
  </si>
  <si>
    <t>пятница</t>
  </si>
  <si>
    <t>суббота</t>
  </si>
  <si>
    <t>Выезд из гаража в 1 смену</t>
  </si>
  <si>
    <t>Возврат в гараж в 1 смену</t>
  </si>
  <si>
    <t>Выезд из гаража во 2 смену</t>
  </si>
  <si>
    <t>Возврат в гараж во 2 смену</t>
  </si>
  <si>
    <t>Расстояние до заправки</t>
  </si>
  <si>
    <t>Количество заправок в неделю</t>
  </si>
  <si>
    <t>Расстояние до больницы</t>
  </si>
  <si>
    <t>__________________/____________________/</t>
  </si>
  <si>
    <t>"_____"____________20___ год</t>
  </si>
  <si>
    <t>(Наименование маршрута)</t>
  </si>
  <si>
    <t xml:space="preserve">         (Исполнитель)</t>
  </si>
  <si>
    <t>Лист 10</t>
  </si>
  <si>
    <t>Бурундуки</t>
  </si>
  <si>
    <t>Шушерма</t>
  </si>
  <si>
    <t>Беляево</t>
  </si>
  <si>
    <t>Федоровское</t>
  </si>
  <si>
    <t>из школы</t>
  </si>
  <si>
    <t>в школу</t>
  </si>
  <si>
    <t>в школу/из школы</t>
  </si>
  <si>
    <t>Начальник отдела образование Кайбицкого</t>
  </si>
  <si>
    <t>Директор ООО "СКУЛАВТО"</t>
  </si>
  <si>
    <t>муниципального района, РТ</t>
  </si>
  <si>
    <t>Маршрут обслуживается ООО "СКУЛАВТО"</t>
  </si>
  <si>
    <t>/ И.И. Хамидуллин</t>
  </si>
  <si>
    <t>Зиннатуллин Р.Р.</t>
  </si>
  <si>
    <t>Марка автобуса Ford Transit     Регистрационный номер А666ОК 716 RUS</t>
  </si>
  <si>
    <t xml:space="preserve">Бурундуки – Шушерма – Бурундуки – Беляево – Федоровское – Большие Кайбицы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</si>
</sst>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h:mm;@"/>
    <numFmt numFmtId="175" formatCode="0.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9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39" fillId="0" borderId="0" xfId="0" applyFont="1" applyAlignment="1">
      <alignment horizontal="left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/>
    </xf>
    <xf numFmtId="0" fontId="39" fillId="0" borderId="12" xfId="0" applyFont="1" applyFill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174" fontId="39" fillId="0" borderId="13" xfId="0" applyNumberFormat="1" applyFont="1" applyBorder="1" applyAlignment="1">
      <alignment horizontal="center" vertical="center"/>
    </xf>
    <xf numFmtId="174" fontId="39" fillId="0" borderId="12" xfId="0" applyNumberFormat="1" applyFont="1" applyBorder="1" applyAlignment="1">
      <alignment horizontal="center" vertical="center"/>
    </xf>
    <xf numFmtId="2" fontId="39" fillId="0" borderId="12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5" xfId="0" applyFont="1" applyBorder="1" applyAlignment="1">
      <alignment/>
    </xf>
    <xf numFmtId="0" fontId="39" fillId="0" borderId="16" xfId="0" applyFont="1" applyFill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174" fontId="39" fillId="0" borderId="16" xfId="0" applyNumberFormat="1" applyFont="1" applyBorder="1" applyAlignment="1">
      <alignment horizontal="center" vertical="center"/>
    </xf>
    <xf numFmtId="174" fontId="39" fillId="0" borderId="16" xfId="0" applyNumberFormat="1" applyFont="1" applyFill="1" applyBorder="1" applyAlignment="1">
      <alignment horizontal="center" vertical="center"/>
    </xf>
    <xf numFmtId="2" fontId="39" fillId="0" borderId="16" xfId="0" applyNumberFormat="1" applyFont="1" applyFill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" fillId="33" borderId="0" xfId="0" applyFont="1" applyFill="1" applyAlignment="1">
      <alignment/>
    </xf>
    <xf numFmtId="175" fontId="39" fillId="0" borderId="0" xfId="0" applyNumberFormat="1" applyFont="1" applyAlignment="1">
      <alignment/>
    </xf>
    <xf numFmtId="2" fontId="39" fillId="0" borderId="18" xfId="0" applyNumberFormat="1" applyFont="1" applyFill="1" applyBorder="1" applyAlignment="1">
      <alignment/>
    </xf>
    <xf numFmtId="2" fontId="39" fillId="0" borderId="0" xfId="0" applyNumberFormat="1" applyFont="1" applyAlignment="1">
      <alignment/>
    </xf>
    <xf numFmtId="2" fontId="39" fillId="0" borderId="19" xfId="0" applyNumberFormat="1" applyFont="1" applyFill="1" applyBorder="1" applyAlignment="1">
      <alignment/>
    </xf>
    <xf numFmtId="174" fontId="39" fillId="0" borderId="19" xfId="0" applyNumberFormat="1" applyFont="1" applyFill="1" applyBorder="1" applyAlignment="1">
      <alignment/>
    </xf>
    <xf numFmtId="174" fontId="39" fillId="0" borderId="0" xfId="0" applyNumberFormat="1" applyFont="1" applyAlignment="1">
      <alignment/>
    </xf>
    <xf numFmtId="175" fontId="39" fillId="0" borderId="19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" fontId="39" fillId="0" borderId="19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/>
    </xf>
    <xf numFmtId="1" fontId="39" fillId="0" borderId="20" xfId="0" applyNumberFormat="1" applyFont="1" applyFill="1" applyBorder="1" applyAlignment="1">
      <alignment/>
    </xf>
    <xf numFmtId="175" fontId="39" fillId="0" borderId="18" xfId="0" applyNumberFormat="1" applyFont="1" applyFill="1" applyBorder="1" applyAlignment="1">
      <alignment/>
    </xf>
    <xf numFmtId="0" fontId="39" fillId="0" borderId="21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174" fontId="39" fillId="0" borderId="22" xfId="0" applyNumberFormat="1" applyFont="1" applyFill="1" applyBorder="1" applyAlignment="1">
      <alignment/>
    </xf>
    <xf numFmtId="174" fontId="39" fillId="0" borderId="20" xfId="0" applyNumberFormat="1" applyFont="1" applyFill="1" applyBorder="1" applyAlignment="1">
      <alignment/>
    </xf>
    <xf numFmtId="0" fontId="39" fillId="34" borderId="20" xfId="0" applyFont="1" applyFill="1" applyBorder="1" applyAlignment="1">
      <alignment/>
    </xf>
    <xf numFmtId="0" fontId="40" fillId="0" borderId="0" xfId="0" applyFont="1" applyAlignment="1">
      <alignment horizontal="center" vertical="center"/>
    </xf>
    <xf numFmtId="0" fontId="39" fillId="0" borderId="18" xfId="0" applyNumberFormat="1" applyFont="1" applyFill="1" applyBorder="1" applyAlignment="1">
      <alignment/>
    </xf>
    <xf numFmtId="20" fontId="39" fillId="0" borderId="12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9" fillId="0" borderId="0" xfId="0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1"/>
  <sheetViews>
    <sheetView tabSelected="1" view="pageBreakPreview" zoomScaleSheetLayoutView="100" zoomScalePageLayoutView="0" workbookViewId="0" topLeftCell="A1">
      <selection activeCell="E81" sqref="E81"/>
    </sheetView>
  </sheetViews>
  <sheetFormatPr defaultColWidth="8.8515625" defaultRowHeight="15"/>
  <cols>
    <col min="1" max="1" width="19.421875" style="1" customWidth="1"/>
    <col min="2" max="2" width="12.140625" style="1" customWidth="1"/>
    <col min="3" max="3" width="19.28125" style="1" customWidth="1"/>
    <col min="4" max="4" width="13.00390625" style="1" customWidth="1"/>
    <col min="5" max="5" width="12.7109375" style="1" customWidth="1"/>
    <col min="6" max="6" width="15.7109375" style="1" customWidth="1"/>
    <col min="7" max="7" width="25.00390625" style="1" customWidth="1"/>
    <col min="8" max="8" width="10.00390625" style="1" customWidth="1"/>
    <col min="9" max="9" width="17.140625" style="1" customWidth="1"/>
    <col min="10" max="10" width="10.7109375" style="1" customWidth="1"/>
    <col min="11" max="11" width="14.8515625" style="1" customWidth="1"/>
    <col min="12" max="13" width="11.7109375" style="1" customWidth="1"/>
    <col min="14" max="14" width="13.7109375" style="1" customWidth="1"/>
    <col min="15" max="16384" width="8.8515625" style="1" customWidth="1"/>
  </cols>
  <sheetData>
    <row r="1" ht="15">
      <c r="N1" s="2" t="s">
        <v>45</v>
      </c>
    </row>
    <row r="2" spans="1:11" ht="15">
      <c r="A2" s="1" t="s">
        <v>15</v>
      </c>
      <c r="K2" s="1" t="s">
        <v>17</v>
      </c>
    </row>
    <row r="3" spans="1:11" ht="15">
      <c r="A3" s="1" t="s">
        <v>53</v>
      </c>
      <c r="K3" s="1" t="s">
        <v>54</v>
      </c>
    </row>
    <row r="4" spans="1:14" ht="15">
      <c r="A4" s="3" t="s">
        <v>55</v>
      </c>
      <c r="B4" s="3"/>
      <c r="C4" s="3"/>
      <c r="D4" s="4"/>
      <c r="G4" s="41" t="s">
        <v>0</v>
      </c>
      <c r="K4" s="3" t="s">
        <v>44</v>
      </c>
      <c r="L4" s="4"/>
      <c r="M4" s="4"/>
      <c r="N4" s="4"/>
    </row>
    <row r="5" spans="1:13" ht="15">
      <c r="A5" s="1" t="s">
        <v>41</v>
      </c>
      <c r="B5" s="1" t="s">
        <v>57</v>
      </c>
      <c r="D5" s="50" t="s">
        <v>1</v>
      </c>
      <c r="E5" s="50"/>
      <c r="F5" s="50"/>
      <c r="G5" s="50"/>
      <c r="H5" s="50"/>
      <c r="I5" s="50"/>
      <c r="J5" s="50"/>
      <c r="K5" s="1" t="s">
        <v>16</v>
      </c>
      <c r="M5" s="1" t="s">
        <v>58</v>
      </c>
    </row>
    <row r="6" spans="1:11" ht="15">
      <c r="A6" s="1" t="s">
        <v>42</v>
      </c>
      <c r="C6" s="51" t="s">
        <v>60</v>
      </c>
      <c r="D6" s="52"/>
      <c r="E6" s="52"/>
      <c r="F6" s="52"/>
      <c r="G6" s="52"/>
      <c r="H6" s="52"/>
      <c r="I6" s="52"/>
      <c r="K6" s="1" t="s">
        <v>42</v>
      </c>
    </row>
    <row r="7" spans="6:8" ht="15">
      <c r="F7" s="49" t="s">
        <v>43</v>
      </c>
      <c r="G7" s="49"/>
      <c r="H7" s="49"/>
    </row>
    <row r="8" spans="1:14" ht="17.25" customHeight="1">
      <c r="A8" s="53" t="s">
        <v>56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14" ht="18" customHeight="1">
      <c r="A9" s="53" t="s">
        <v>59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</row>
    <row r="10" spans="4:9" ht="15" customHeight="1">
      <c r="D10" s="5"/>
      <c r="E10" s="5"/>
      <c r="F10" s="5"/>
      <c r="G10" s="5"/>
      <c r="H10" s="5"/>
      <c r="I10" s="5"/>
    </row>
    <row r="11" spans="1:14" ht="20.25" customHeight="1">
      <c r="A11" s="48" t="s">
        <v>10</v>
      </c>
      <c r="B11" s="48" t="s">
        <v>9</v>
      </c>
      <c r="C11" s="44" t="s">
        <v>12</v>
      </c>
      <c r="D11" s="44" t="s">
        <v>2</v>
      </c>
      <c r="E11" s="44" t="s">
        <v>3</v>
      </c>
      <c r="F11" s="44" t="s">
        <v>4</v>
      </c>
      <c r="G11" s="44" t="s">
        <v>5</v>
      </c>
      <c r="H11" s="46" t="s">
        <v>6</v>
      </c>
      <c r="I11" s="47"/>
      <c r="J11" s="48" t="s">
        <v>11</v>
      </c>
      <c r="K11" s="48"/>
      <c r="L11" s="48" t="s">
        <v>23</v>
      </c>
      <c r="M11" s="48"/>
      <c r="N11" s="48"/>
    </row>
    <row r="12" spans="1:14" ht="39" customHeight="1" thickBot="1">
      <c r="A12" s="44"/>
      <c r="B12" s="44"/>
      <c r="C12" s="45"/>
      <c r="D12" s="45"/>
      <c r="E12" s="45"/>
      <c r="F12" s="45"/>
      <c r="G12" s="45"/>
      <c r="H12" s="6" t="s">
        <v>7</v>
      </c>
      <c r="I12" s="6" t="s">
        <v>8</v>
      </c>
      <c r="J12" s="6" t="s">
        <v>7</v>
      </c>
      <c r="K12" s="6" t="s">
        <v>8</v>
      </c>
      <c r="L12" s="6" t="s">
        <v>24</v>
      </c>
      <c r="M12" s="6" t="s">
        <v>14</v>
      </c>
      <c r="N12" s="6" t="s">
        <v>13</v>
      </c>
    </row>
    <row r="13" spans="1:14" ht="15">
      <c r="A13" s="7" t="s">
        <v>25</v>
      </c>
      <c r="B13" s="8">
        <v>1</v>
      </c>
      <c r="C13" s="9" t="s">
        <v>50</v>
      </c>
      <c r="D13" s="10"/>
      <c r="E13" s="11"/>
      <c r="F13" s="11">
        <v>0.3055555555555555</v>
      </c>
      <c r="G13" s="9" t="s">
        <v>46</v>
      </c>
      <c r="H13" s="12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13">
        <v>0</v>
      </c>
    </row>
    <row r="14" spans="1:17" ht="15">
      <c r="A14" s="14" t="s">
        <v>25</v>
      </c>
      <c r="B14" s="15">
        <v>1</v>
      </c>
      <c r="C14" s="16" t="s">
        <v>51</v>
      </c>
      <c r="D14" s="17">
        <v>0.3104166666666667</v>
      </c>
      <c r="E14" s="18">
        <v>0.001388888888888889</v>
      </c>
      <c r="F14" s="18">
        <v>0.31180555555555556</v>
      </c>
      <c r="G14" s="15" t="s">
        <v>47</v>
      </c>
      <c r="H14" s="19">
        <v>6.1</v>
      </c>
      <c r="I14" s="19">
        <v>6.1</v>
      </c>
      <c r="J14" s="18">
        <v>0.004861111111111111</v>
      </c>
      <c r="K14" s="18">
        <v>0.004861111111111111</v>
      </c>
      <c r="L14" s="15">
        <v>12</v>
      </c>
      <c r="M14" s="16">
        <v>12</v>
      </c>
      <c r="N14" s="20">
        <v>0</v>
      </c>
      <c r="O14" s="21">
        <f>IF(L14&gt;$E$79-1,"ОШИБКА","")</f>
      </c>
      <c r="P14" s="22">
        <f>H14/Q14*60</f>
        <v>13.555555555555555</v>
      </c>
      <c r="Q14" s="1">
        <v>27</v>
      </c>
    </row>
    <row r="15" spans="1:17" ht="15">
      <c r="A15" s="14" t="s">
        <v>25</v>
      </c>
      <c r="B15" s="15">
        <v>1</v>
      </c>
      <c r="C15" s="16" t="s">
        <v>51</v>
      </c>
      <c r="D15" s="17">
        <v>0.31666666666666665</v>
      </c>
      <c r="E15" s="18">
        <v>0.001388888888888889</v>
      </c>
      <c r="F15" s="18">
        <v>0.31805555555555554</v>
      </c>
      <c r="G15" s="15" t="s">
        <v>46</v>
      </c>
      <c r="H15" s="19">
        <v>6.1</v>
      </c>
      <c r="I15" s="19">
        <v>12.2</v>
      </c>
      <c r="J15" s="18">
        <v>0.004861111111111111</v>
      </c>
      <c r="K15" s="18">
        <v>0.009722222222222222</v>
      </c>
      <c r="L15" s="15">
        <v>21</v>
      </c>
      <c r="M15" s="16">
        <v>9</v>
      </c>
      <c r="N15" s="20">
        <v>12</v>
      </c>
      <c r="O15" s="21">
        <f>IF(L15&gt;$E$79-1,"ОШИБКА","")</f>
      </c>
      <c r="P15" s="22">
        <f>H15/Q15*60</f>
        <v>24.4</v>
      </c>
      <c r="Q15" s="1">
        <v>15</v>
      </c>
    </row>
    <row r="16" spans="1:17" ht="15">
      <c r="A16" s="14" t="s">
        <v>25</v>
      </c>
      <c r="B16" s="15">
        <v>1</v>
      </c>
      <c r="C16" s="16" t="s">
        <v>51</v>
      </c>
      <c r="D16" s="17">
        <v>0.3215277777777778</v>
      </c>
      <c r="E16" s="18">
        <v>0.001388888888888889</v>
      </c>
      <c r="F16" s="18">
        <v>0.3229166666666667</v>
      </c>
      <c r="G16" s="15" t="s">
        <v>48</v>
      </c>
      <c r="H16" s="19">
        <v>4.3</v>
      </c>
      <c r="I16" s="19">
        <v>16.5</v>
      </c>
      <c r="J16" s="18">
        <v>0.003472222222222222</v>
      </c>
      <c r="K16" s="18">
        <v>0.013194444444444444</v>
      </c>
      <c r="L16" s="15">
        <v>21</v>
      </c>
      <c r="M16" s="16">
        <v>12</v>
      </c>
      <c r="N16" s="20">
        <v>0</v>
      </c>
      <c r="O16" s="21">
        <f>IF(L16&gt;$E$79-1,"ОШИБКА","")</f>
      </c>
      <c r="P16" s="22">
        <f>H16/Q16*60</f>
        <v>25.8</v>
      </c>
      <c r="Q16" s="1">
        <v>10</v>
      </c>
    </row>
    <row r="17" spans="1:17" ht="15.75" thickBot="1">
      <c r="A17" s="14" t="s">
        <v>25</v>
      </c>
      <c r="B17" s="15">
        <v>1</v>
      </c>
      <c r="C17" s="16" t="s">
        <v>52</v>
      </c>
      <c r="D17" s="17">
        <v>0.32916666666666666</v>
      </c>
      <c r="E17" s="18">
        <v>0.24583333333333335</v>
      </c>
      <c r="F17" s="18">
        <v>0.5743055555555555</v>
      </c>
      <c r="G17" s="15" t="s">
        <v>49</v>
      </c>
      <c r="H17" s="19">
        <v>7.7</v>
      </c>
      <c r="I17" s="19">
        <v>24.2</v>
      </c>
      <c r="J17" s="18">
        <v>0.0062499999999999995</v>
      </c>
      <c r="K17" s="18">
        <v>0.019444444444444445</v>
      </c>
      <c r="L17" s="15">
        <v>21</v>
      </c>
      <c r="M17" s="16">
        <v>0</v>
      </c>
      <c r="N17" s="20">
        <v>21</v>
      </c>
      <c r="O17" s="21">
        <f>IF(L17&gt;$E$79-1,"ОШИБКА","")</f>
      </c>
      <c r="P17" s="22">
        <f>H17/Q17*60</f>
        <v>23.1</v>
      </c>
      <c r="Q17" s="1">
        <v>20</v>
      </c>
    </row>
    <row r="18" spans="1:17" ht="15.75" thickBot="1">
      <c r="A18" s="14" t="s">
        <v>25</v>
      </c>
      <c r="B18" s="8">
        <v>1</v>
      </c>
      <c r="C18" s="16" t="s">
        <v>50</v>
      </c>
      <c r="D18" s="10">
        <v>0.5833333333333334</v>
      </c>
      <c r="E18" s="18">
        <v>0.001388888888888889</v>
      </c>
      <c r="F18" s="11">
        <v>0.5847222222222223</v>
      </c>
      <c r="G18" s="9" t="s">
        <v>46</v>
      </c>
      <c r="H18" s="12">
        <v>12</v>
      </c>
      <c r="I18" s="9">
        <v>36.2</v>
      </c>
      <c r="J18" s="43">
        <v>0.009027777777777779</v>
      </c>
      <c r="K18" s="43">
        <v>0.02847222222222222</v>
      </c>
      <c r="L18" s="9">
        <v>12</v>
      </c>
      <c r="M18" s="9">
        <v>12</v>
      </c>
      <c r="N18" s="13">
        <v>0</v>
      </c>
      <c r="O18" s="21">
        <f>IF(L25&gt;$E$79-1,"ОШИБКА","")</f>
      </c>
      <c r="P18" s="22">
        <f>H25/Q18*60</f>
        <v>18.3</v>
      </c>
      <c r="Q18" s="1">
        <v>20</v>
      </c>
    </row>
    <row r="19" spans="1:17" ht="15.75" thickBot="1">
      <c r="A19" s="14" t="s">
        <v>25</v>
      </c>
      <c r="B19" s="8">
        <v>1</v>
      </c>
      <c r="C19" s="16" t="s">
        <v>50</v>
      </c>
      <c r="D19" s="10">
        <v>0.5895833333333333</v>
      </c>
      <c r="E19" s="18">
        <v>0.001388888888888889</v>
      </c>
      <c r="F19" s="11">
        <v>0.5909722222222222</v>
      </c>
      <c r="G19" s="9" t="s">
        <v>47</v>
      </c>
      <c r="H19" s="12">
        <v>6.1</v>
      </c>
      <c r="I19" s="9">
        <v>42.3</v>
      </c>
      <c r="J19" s="43">
        <v>0.004861111111111111</v>
      </c>
      <c r="K19" s="43">
        <v>0.03333333333333333</v>
      </c>
      <c r="L19" s="9">
        <v>12</v>
      </c>
      <c r="M19" s="9">
        <v>0</v>
      </c>
      <c r="N19" s="13">
        <v>12</v>
      </c>
      <c r="O19" s="21">
        <f>IF(L26&gt;$E$79-1,"ОШИБКА","")</f>
      </c>
      <c r="P19" s="22">
        <f>H26/Q19*60</f>
        <v>17.2</v>
      </c>
      <c r="Q19" s="1">
        <v>15</v>
      </c>
    </row>
    <row r="20" spans="1:17" ht="15">
      <c r="A20" s="14" t="s">
        <v>25</v>
      </c>
      <c r="B20" s="8">
        <v>1</v>
      </c>
      <c r="C20" s="16" t="s">
        <v>50</v>
      </c>
      <c r="D20" s="10">
        <v>0.6013888888888889</v>
      </c>
      <c r="E20" s="18">
        <v>0.002777777777777778</v>
      </c>
      <c r="F20" s="18">
        <v>0.6041666666666666</v>
      </c>
      <c r="G20" s="9" t="s">
        <v>49</v>
      </c>
      <c r="H20" s="12">
        <v>14</v>
      </c>
      <c r="I20" s="9">
        <v>56.3</v>
      </c>
      <c r="J20" s="43">
        <v>0.010416666666666666</v>
      </c>
      <c r="K20" s="43">
        <v>0.043750000000000004</v>
      </c>
      <c r="L20" s="9">
        <v>21</v>
      </c>
      <c r="M20" s="9">
        <v>21</v>
      </c>
      <c r="N20" s="13">
        <v>0</v>
      </c>
      <c r="O20" s="21">
        <f>IF(L27&gt;$E$79-1,"ОШИБКА","")</f>
      </c>
      <c r="P20" s="22">
        <f>H27/Q20*60</f>
        <v>30.799999999999997</v>
      </c>
      <c r="Q20" s="1">
        <v>15</v>
      </c>
    </row>
    <row r="21" spans="1:17" ht="15">
      <c r="A21" s="14" t="s">
        <v>25</v>
      </c>
      <c r="B21" s="15">
        <v>1</v>
      </c>
      <c r="C21" s="16" t="s">
        <v>50</v>
      </c>
      <c r="D21" s="17">
        <v>0.6104166666666667</v>
      </c>
      <c r="E21" s="18">
        <v>0.001388888888888889</v>
      </c>
      <c r="F21" s="18">
        <v>0.6118055555555556</v>
      </c>
      <c r="G21" s="15" t="s">
        <v>48</v>
      </c>
      <c r="H21" s="19">
        <v>7.7</v>
      </c>
      <c r="I21" s="19">
        <v>64</v>
      </c>
      <c r="J21" s="18">
        <v>0.0062499999999999995</v>
      </c>
      <c r="K21" s="18">
        <v>0.049999999999999996</v>
      </c>
      <c r="L21" s="15">
        <v>21</v>
      </c>
      <c r="M21" s="16">
        <v>0</v>
      </c>
      <c r="N21" s="20">
        <v>12</v>
      </c>
      <c r="O21" s="21">
        <f>IF(L28&gt;$E$79-1,"ОШИБКА","")</f>
      </c>
      <c r="P21" s="22">
        <f>H28/Q21*60</f>
        <v>28.799999999999997</v>
      </c>
      <c r="Q21" s="1">
        <v>25</v>
      </c>
    </row>
    <row r="22" spans="1:17" ht="15.75" thickBot="1">
      <c r="A22" s="14" t="s">
        <v>25</v>
      </c>
      <c r="B22" s="15">
        <v>1</v>
      </c>
      <c r="C22" s="16" t="s">
        <v>50</v>
      </c>
      <c r="D22" s="17">
        <v>0.6152777777777778</v>
      </c>
      <c r="E22" s="18">
        <v>0.001388888888888889</v>
      </c>
      <c r="F22" s="18">
        <v>0.6166666666666667</v>
      </c>
      <c r="G22" s="15" t="s">
        <v>46</v>
      </c>
      <c r="H22" s="19">
        <v>4.3</v>
      </c>
      <c r="I22" s="19">
        <v>68.3</v>
      </c>
      <c r="J22" s="18">
        <v>0.003472222222222222</v>
      </c>
      <c r="K22" s="18">
        <v>0.05347222222222222</v>
      </c>
      <c r="L22" s="15">
        <v>9</v>
      </c>
      <c r="M22" s="16">
        <v>0</v>
      </c>
      <c r="N22" s="20">
        <v>9</v>
      </c>
      <c r="O22" s="21" t="e">
        <f>IF(#REF!&gt;$E$79-1,"ОШИБКА","")</f>
        <v>#REF!</v>
      </c>
      <c r="P22" s="22" t="e">
        <f>#REF!/Q22*60</f>
        <v>#REF!</v>
      </c>
      <c r="Q22" s="1">
        <v>25</v>
      </c>
    </row>
    <row r="23" spans="1:17" ht="15">
      <c r="A23" s="14" t="s">
        <v>26</v>
      </c>
      <c r="B23" s="8">
        <v>1</v>
      </c>
      <c r="C23" s="9" t="s">
        <v>50</v>
      </c>
      <c r="D23" s="10"/>
      <c r="E23" s="11"/>
      <c r="F23" s="11">
        <v>0.3055555555555555</v>
      </c>
      <c r="G23" s="9" t="s">
        <v>46</v>
      </c>
      <c r="H23" s="12">
        <v>0</v>
      </c>
      <c r="I23" s="9">
        <v>0</v>
      </c>
      <c r="J23" s="9">
        <v>0</v>
      </c>
      <c r="K23" s="9">
        <v>0</v>
      </c>
      <c r="L23" s="9"/>
      <c r="M23" s="9"/>
      <c r="N23" s="13"/>
      <c r="O23" s="21" t="e">
        <f>IF(#REF!&gt;$E$79-1,"ОШИБКА","")</f>
        <v>#REF!</v>
      </c>
      <c r="P23" s="22" t="e">
        <f>#REF!/Q23*60</f>
        <v>#REF!</v>
      </c>
      <c r="Q23" s="1">
        <v>25</v>
      </c>
    </row>
    <row r="24" spans="1:14" ht="15">
      <c r="A24" s="14" t="s">
        <v>26</v>
      </c>
      <c r="B24" s="15">
        <v>1</v>
      </c>
      <c r="C24" s="16" t="s">
        <v>51</v>
      </c>
      <c r="D24" s="17">
        <v>0.3104166666666667</v>
      </c>
      <c r="E24" s="18">
        <v>0.001388888888888889</v>
      </c>
      <c r="F24" s="18">
        <v>0.31180555555555556</v>
      </c>
      <c r="G24" s="15" t="s">
        <v>47</v>
      </c>
      <c r="H24" s="19">
        <v>6.1</v>
      </c>
      <c r="I24" s="19">
        <v>6.1</v>
      </c>
      <c r="J24" s="18">
        <v>0.004861111111111111</v>
      </c>
      <c r="K24" s="18">
        <v>0.004861111111111111</v>
      </c>
      <c r="L24" s="15"/>
      <c r="M24" s="16"/>
      <c r="N24" s="20"/>
    </row>
    <row r="25" spans="1:15" ht="15">
      <c r="A25" s="14" t="s">
        <v>26</v>
      </c>
      <c r="B25" s="15">
        <v>1</v>
      </c>
      <c r="C25" s="16" t="s">
        <v>51</v>
      </c>
      <c r="D25" s="17">
        <v>0.31666666666666665</v>
      </c>
      <c r="E25" s="18">
        <v>0.001388888888888889</v>
      </c>
      <c r="F25" s="18">
        <v>0.31805555555555554</v>
      </c>
      <c r="G25" s="15" t="s">
        <v>46</v>
      </c>
      <c r="H25" s="19">
        <v>6.1</v>
      </c>
      <c r="I25" s="19">
        <v>12.2</v>
      </c>
      <c r="J25" s="18">
        <v>0.004861111111111111</v>
      </c>
      <c r="K25" s="18">
        <v>0.009722222222222222</v>
      </c>
      <c r="L25" s="15"/>
      <c r="M25" s="16"/>
      <c r="N25" s="20"/>
      <c r="O25" s="21" t="e">
        <f>IF(#REF!&gt;$E$79-1,"ОШИБКА","")</f>
        <v>#REF!</v>
      </c>
    </row>
    <row r="26" spans="1:15" ht="15">
      <c r="A26" s="14" t="s">
        <v>26</v>
      </c>
      <c r="B26" s="15">
        <v>1</v>
      </c>
      <c r="C26" s="16" t="s">
        <v>51</v>
      </c>
      <c r="D26" s="17">
        <v>0.3215277777777778</v>
      </c>
      <c r="E26" s="18">
        <v>0.001388888888888889</v>
      </c>
      <c r="F26" s="18">
        <v>0.3229166666666667</v>
      </c>
      <c r="G26" s="15" t="s">
        <v>48</v>
      </c>
      <c r="H26" s="19">
        <v>4.3</v>
      </c>
      <c r="I26" s="19">
        <v>16.5</v>
      </c>
      <c r="J26" s="18">
        <v>0.003472222222222222</v>
      </c>
      <c r="K26" s="18">
        <v>0.013194444444444444</v>
      </c>
      <c r="L26" s="15"/>
      <c r="M26" s="16"/>
      <c r="N26" s="20"/>
      <c r="O26" s="21">
        <f>IF(L22&gt;$E$79-1,"ОШИБКА","")</f>
      </c>
    </row>
    <row r="27" spans="1:15" ht="15.75" thickBot="1">
      <c r="A27" s="14" t="s">
        <v>26</v>
      </c>
      <c r="B27" s="15">
        <v>1</v>
      </c>
      <c r="C27" s="16" t="s">
        <v>52</v>
      </c>
      <c r="D27" s="17">
        <v>0.32916666666666666</v>
      </c>
      <c r="E27" s="18">
        <v>0.24583333333333335</v>
      </c>
      <c r="F27" s="18">
        <v>0.5743055555555555</v>
      </c>
      <c r="G27" s="15" t="s">
        <v>49</v>
      </c>
      <c r="H27" s="19">
        <v>7.7</v>
      </c>
      <c r="I27" s="19">
        <v>24.2</v>
      </c>
      <c r="J27" s="18">
        <v>0.0062499999999999995</v>
      </c>
      <c r="K27" s="18">
        <v>0.019444444444444445</v>
      </c>
      <c r="L27" s="15"/>
      <c r="M27" s="16"/>
      <c r="N27" s="20"/>
      <c r="O27" s="21" t="e">
        <f>IF(#REF!&gt;$E$79-1,"ОШИБКА","")</f>
        <v>#REF!</v>
      </c>
    </row>
    <row r="28" spans="1:15" ht="15.75" thickBot="1">
      <c r="A28" s="14" t="s">
        <v>26</v>
      </c>
      <c r="B28" s="8">
        <v>1</v>
      </c>
      <c r="C28" s="16" t="s">
        <v>50</v>
      </c>
      <c r="D28" s="10">
        <v>0.5833333333333334</v>
      </c>
      <c r="E28" s="18">
        <v>0.001388888888888889</v>
      </c>
      <c r="F28" s="11">
        <v>0.5847222222222223</v>
      </c>
      <c r="G28" s="9" t="s">
        <v>46</v>
      </c>
      <c r="H28" s="12">
        <v>12</v>
      </c>
      <c r="I28" s="9">
        <v>36.2</v>
      </c>
      <c r="J28" s="43">
        <v>0.009027777777777779</v>
      </c>
      <c r="K28" s="43">
        <v>0.02847222222222222</v>
      </c>
      <c r="L28" s="9"/>
      <c r="M28" s="9"/>
      <c r="N28" s="13"/>
      <c r="O28" s="21" t="e">
        <f>IF(#REF!&gt;$E$79-1,"ОШИБКА","")</f>
        <v>#REF!</v>
      </c>
    </row>
    <row r="29" spans="1:15" ht="15.75" thickBot="1">
      <c r="A29" s="14" t="s">
        <v>26</v>
      </c>
      <c r="B29" s="8">
        <v>1</v>
      </c>
      <c r="C29" s="16" t="s">
        <v>50</v>
      </c>
      <c r="D29" s="10">
        <v>0.5895833333333333</v>
      </c>
      <c r="E29" s="18">
        <v>0.001388888888888889</v>
      </c>
      <c r="F29" s="11">
        <v>0.5909722222222222</v>
      </c>
      <c r="G29" s="9" t="s">
        <v>47</v>
      </c>
      <c r="H29" s="12">
        <v>6.1</v>
      </c>
      <c r="I29" s="9">
        <v>42.3</v>
      </c>
      <c r="J29" s="43">
        <v>0.004861111111111111</v>
      </c>
      <c r="K29" s="43">
        <v>0.03333333333333333</v>
      </c>
      <c r="L29" s="9"/>
      <c r="M29" s="9"/>
      <c r="N29" s="13"/>
      <c r="O29" s="21">
        <f>IF(L23&gt;$E$79-1,"ОШИБКА","")</f>
      </c>
    </row>
    <row r="30" spans="1:15" ht="15">
      <c r="A30" s="14" t="s">
        <v>26</v>
      </c>
      <c r="B30" s="8">
        <v>1</v>
      </c>
      <c r="C30" s="16" t="s">
        <v>50</v>
      </c>
      <c r="D30" s="10">
        <v>0.6013888888888889</v>
      </c>
      <c r="E30" s="18">
        <v>0.002777777777777778</v>
      </c>
      <c r="F30" s="18">
        <v>0.6041666666666666</v>
      </c>
      <c r="G30" s="9" t="s">
        <v>49</v>
      </c>
      <c r="H30" s="12">
        <v>14</v>
      </c>
      <c r="I30" s="9">
        <v>56.3</v>
      </c>
      <c r="J30" s="43">
        <v>0.010416666666666666</v>
      </c>
      <c r="K30" s="43">
        <v>0.043750000000000004</v>
      </c>
      <c r="L30" s="9"/>
      <c r="M30" s="9"/>
      <c r="N30" s="13"/>
      <c r="O30" s="21"/>
    </row>
    <row r="31" spans="1:15" ht="15">
      <c r="A31" s="14" t="s">
        <v>26</v>
      </c>
      <c r="B31" s="15">
        <v>1</v>
      </c>
      <c r="C31" s="16" t="s">
        <v>50</v>
      </c>
      <c r="D31" s="17">
        <v>0.6104166666666667</v>
      </c>
      <c r="E31" s="18">
        <v>0.001388888888888889</v>
      </c>
      <c r="F31" s="18">
        <v>0.6118055555555556</v>
      </c>
      <c r="G31" s="15" t="s">
        <v>48</v>
      </c>
      <c r="H31" s="19">
        <v>7.7</v>
      </c>
      <c r="I31" s="19">
        <v>64</v>
      </c>
      <c r="J31" s="18">
        <v>0.0062499999999999995</v>
      </c>
      <c r="K31" s="18">
        <v>0.049999999999999996</v>
      </c>
      <c r="L31" s="15"/>
      <c r="M31" s="16"/>
      <c r="N31" s="20"/>
      <c r="O31" s="21"/>
    </row>
    <row r="32" spans="1:15" ht="15.75" thickBot="1">
      <c r="A32" s="14" t="s">
        <v>26</v>
      </c>
      <c r="B32" s="15">
        <v>1</v>
      </c>
      <c r="C32" s="16" t="s">
        <v>50</v>
      </c>
      <c r="D32" s="17">
        <v>0.6152777777777778</v>
      </c>
      <c r="E32" s="18">
        <v>0.001388888888888889</v>
      </c>
      <c r="F32" s="18">
        <v>0.6166666666666667</v>
      </c>
      <c r="G32" s="15" t="s">
        <v>46</v>
      </c>
      <c r="H32" s="19">
        <v>4.3</v>
      </c>
      <c r="I32" s="19">
        <v>68.3</v>
      </c>
      <c r="J32" s="18">
        <v>0.003472222222222222</v>
      </c>
      <c r="K32" s="18">
        <v>0.05347222222222222</v>
      </c>
      <c r="L32" s="15"/>
      <c r="M32" s="16"/>
      <c r="N32" s="20"/>
      <c r="O32" s="21"/>
    </row>
    <row r="33" spans="1:15" ht="15">
      <c r="A33" s="14" t="s">
        <v>30</v>
      </c>
      <c r="B33" s="8">
        <v>1</v>
      </c>
      <c r="C33" s="9" t="s">
        <v>50</v>
      </c>
      <c r="D33" s="10"/>
      <c r="E33" s="11"/>
      <c r="F33" s="11">
        <v>0.3055555555555555</v>
      </c>
      <c r="G33" s="9" t="s">
        <v>46</v>
      </c>
      <c r="H33" s="12">
        <v>0</v>
      </c>
      <c r="I33" s="9">
        <v>0</v>
      </c>
      <c r="J33" s="9">
        <v>0</v>
      </c>
      <c r="K33" s="9">
        <v>0</v>
      </c>
      <c r="L33" s="9"/>
      <c r="M33" s="9"/>
      <c r="N33" s="13"/>
      <c r="O33" s="21" t="e">
        <f>IF(#REF!&gt;$E$79-1,"ОШИБКА","")</f>
        <v>#REF!</v>
      </c>
    </row>
    <row r="34" spans="1:15" ht="15">
      <c r="A34" s="14" t="s">
        <v>30</v>
      </c>
      <c r="B34" s="15">
        <v>1</v>
      </c>
      <c r="C34" s="16" t="s">
        <v>51</v>
      </c>
      <c r="D34" s="17">
        <v>0.3104166666666667</v>
      </c>
      <c r="E34" s="18">
        <v>0.001388888888888889</v>
      </c>
      <c r="F34" s="18">
        <v>0.31180555555555556</v>
      </c>
      <c r="G34" s="15" t="s">
        <v>47</v>
      </c>
      <c r="H34" s="19">
        <v>6.1</v>
      </c>
      <c r="I34" s="19">
        <v>6.1</v>
      </c>
      <c r="J34" s="18">
        <v>0.004861111111111111</v>
      </c>
      <c r="K34" s="18">
        <v>0.004861111111111111</v>
      </c>
      <c r="L34" s="15"/>
      <c r="M34" s="16"/>
      <c r="N34" s="20"/>
      <c r="O34" s="21" t="e">
        <f>IF(#REF!&gt;$E$79-1,"ОШИБКА","")</f>
        <v>#REF!</v>
      </c>
    </row>
    <row r="35" spans="1:14" ht="15">
      <c r="A35" s="14" t="s">
        <v>30</v>
      </c>
      <c r="B35" s="15">
        <v>1</v>
      </c>
      <c r="C35" s="16" t="s">
        <v>51</v>
      </c>
      <c r="D35" s="17">
        <v>0.31666666666666665</v>
      </c>
      <c r="E35" s="18">
        <v>0.001388888888888889</v>
      </c>
      <c r="F35" s="18">
        <v>0.31805555555555554</v>
      </c>
      <c r="G35" s="15" t="s">
        <v>46</v>
      </c>
      <c r="H35" s="19">
        <v>6.1</v>
      </c>
      <c r="I35" s="19">
        <v>12.2</v>
      </c>
      <c r="J35" s="18">
        <v>0.004861111111111111</v>
      </c>
      <c r="K35" s="18">
        <v>0.009722222222222222</v>
      </c>
      <c r="L35" s="15"/>
      <c r="M35" s="16"/>
      <c r="N35" s="20"/>
    </row>
    <row r="36" spans="1:15" ht="15">
      <c r="A36" s="14" t="s">
        <v>30</v>
      </c>
      <c r="B36" s="15">
        <v>1</v>
      </c>
      <c r="C36" s="16" t="s">
        <v>51</v>
      </c>
      <c r="D36" s="17">
        <v>0.3215277777777778</v>
      </c>
      <c r="E36" s="18">
        <v>0.001388888888888889</v>
      </c>
      <c r="F36" s="18">
        <v>0.3229166666666667</v>
      </c>
      <c r="G36" s="15" t="s">
        <v>48</v>
      </c>
      <c r="H36" s="19">
        <v>4.3</v>
      </c>
      <c r="I36" s="19">
        <v>16.5</v>
      </c>
      <c r="J36" s="18">
        <v>0.003472222222222222</v>
      </c>
      <c r="K36" s="18">
        <v>0.013194444444444444</v>
      </c>
      <c r="L36" s="15"/>
      <c r="M36" s="16"/>
      <c r="N36" s="20"/>
      <c r="O36" s="21">
        <f>IF(L30&gt;$E$79-1,"ОШИБКА","")</f>
      </c>
    </row>
    <row r="37" spans="1:15" ht="15.75" thickBot="1">
      <c r="A37" s="14" t="s">
        <v>30</v>
      </c>
      <c r="B37" s="15">
        <v>1</v>
      </c>
      <c r="C37" s="16" t="s">
        <v>52</v>
      </c>
      <c r="D37" s="17">
        <v>0.32916666666666666</v>
      </c>
      <c r="E37" s="18">
        <v>0.24583333333333335</v>
      </c>
      <c r="F37" s="18">
        <v>0.5743055555555555</v>
      </c>
      <c r="G37" s="15" t="s">
        <v>49</v>
      </c>
      <c r="H37" s="19">
        <v>7.7</v>
      </c>
      <c r="I37" s="19">
        <v>24.2</v>
      </c>
      <c r="J37" s="18">
        <v>0.0062499999999999995</v>
      </c>
      <c r="K37" s="18">
        <v>0.019444444444444445</v>
      </c>
      <c r="L37" s="15"/>
      <c r="M37" s="16"/>
      <c r="N37" s="20"/>
      <c r="O37" s="21">
        <f>IF(L31&gt;$E$79-1,"ОШИБКА","")</f>
      </c>
    </row>
    <row r="38" spans="1:15" ht="15.75" thickBot="1">
      <c r="A38" s="14" t="s">
        <v>30</v>
      </c>
      <c r="B38" s="8">
        <v>1</v>
      </c>
      <c r="C38" s="16" t="s">
        <v>50</v>
      </c>
      <c r="D38" s="10">
        <v>0.5833333333333334</v>
      </c>
      <c r="E38" s="18">
        <v>0.001388888888888889</v>
      </c>
      <c r="F38" s="11">
        <v>0.5847222222222223</v>
      </c>
      <c r="G38" s="9" t="s">
        <v>46</v>
      </c>
      <c r="H38" s="12">
        <v>12</v>
      </c>
      <c r="I38" s="9">
        <v>36.2</v>
      </c>
      <c r="J38" s="43">
        <v>0.009027777777777779</v>
      </c>
      <c r="K38" s="43">
        <v>0.02847222222222222</v>
      </c>
      <c r="L38" s="9"/>
      <c r="M38" s="9"/>
      <c r="N38" s="13"/>
      <c r="O38" s="21">
        <f>IF(L32&gt;$E$79-1,"ОШИБКА","")</f>
      </c>
    </row>
    <row r="39" spans="1:15" ht="15.75" thickBot="1">
      <c r="A39" s="14" t="s">
        <v>30</v>
      </c>
      <c r="B39" s="8">
        <v>1</v>
      </c>
      <c r="C39" s="16" t="s">
        <v>50</v>
      </c>
      <c r="D39" s="10">
        <v>0.5895833333333333</v>
      </c>
      <c r="E39" s="18">
        <v>0.001388888888888889</v>
      </c>
      <c r="F39" s="11">
        <v>0.5909722222222222</v>
      </c>
      <c r="G39" s="9" t="s">
        <v>47</v>
      </c>
      <c r="H39" s="12">
        <v>6.1</v>
      </c>
      <c r="I39" s="9">
        <v>42.3</v>
      </c>
      <c r="J39" s="43">
        <v>0.004861111111111111</v>
      </c>
      <c r="K39" s="43">
        <v>0.03333333333333333</v>
      </c>
      <c r="L39" s="9"/>
      <c r="M39" s="9"/>
      <c r="N39" s="13"/>
      <c r="O39" s="21" t="e">
        <f>IF(#REF!&gt;$E$79-1,"ОШИБКА","")</f>
        <v>#REF!</v>
      </c>
    </row>
    <row r="40" spans="1:15" ht="15">
      <c r="A40" s="14" t="s">
        <v>30</v>
      </c>
      <c r="B40" s="8">
        <v>1</v>
      </c>
      <c r="C40" s="16" t="s">
        <v>50</v>
      </c>
      <c r="D40" s="10">
        <v>0.6013888888888889</v>
      </c>
      <c r="E40" s="18">
        <v>0.002777777777777778</v>
      </c>
      <c r="F40" s="18">
        <v>0.6041666666666666</v>
      </c>
      <c r="G40" s="9" t="s">
        <v>49</v>
      </c>
      <c r="H40" s="12">
        <v>14</v>
      </c>
      <c r="I40" s="9">
        <v>56.3</v>
      </c>
      <c r="J40" s="43">
        <v>0.010416666666666666</v>
      </c>
      <c r="K40" s="43">
        <v>0.043750000000000004</v>
      </c>
      <c r="L40" s="9"/>
      <c r="M40" s="9"/>
      <c r="N40" s="13"/>
      <c r="O40" s="21" t="e">
        <f>IF(#REF!&gt;$E$79-1,"ОШИБКА","")</f>
        <v>#REF!</v>
      </c>
    </row>
    <row r="41" spans="1:15" ht="15">
      <c r="A41" s="14" t="s">
        <v>30</v>
      </c>
      <c r="B41" s="15">
        <v>1</v>
      </c>
      <c r="C41" s="16" t="s">
        <v>50</v>
      </c>
      <c r="D41" s="17">
        <v>0.6104166666666667</v>
      </c>
      <c r="E41" s="18">
        <v>0.001388888888888889</v>
      </c>
      <c r="F41" s="18">
        <v>0.6118055555555556</v>
      </c>
      <c r="G41" s="15" t="s">
        <v>48</v>
      </c>
      <c r="H41" s="19">
        <v>7.7</v>
      </c>
      <c r="I41" s="19">
        <v>64</v>
      </c>
      <c r="J41" s="18">
        <v>0.0062499999999999995</v>
      </c>
      <c r="K41" s="18">
        <v>0.049999999999999996</v>
      </c>
      <c r="L41" s="15"/>
      <c r="M41" s="16"/>
      <c r="N41" s="20"/>
      <c r="O41" s="21"/>
    </row>
    <row r="42" spans="1:15" ht="15.75" thickBot="1">
      <c r="A42" s="14" t="s">
        <v>30</v>
      </c>
      <c r="B42" s="15">
        <v>1</v>
      </c>
      <c r="C42" s="16" t="s">
        <v>50</v>
      </c>
      <c r="D42" s="17">
        <v>0.6152777777777778</v>
      </c>
      <c r="E42" s="18">
        <v>0.001388888888888889</v>
      </c>
      <c r="F42" s="18">
        <v>0.6166666666666667</v>
      </c>
      <c r="G42" s="15" t="s">
        <v>46</v>
      </c>
      <c r="H42" s="19">
        <v>4.3</v>
      </c>
      <c r="I42" s="19">
        <v>68.3</v>
      </c>
      <c r="J42" s="18">
        <v>0.003472222222222222</v>
      </c>
      <c r="K42" s="18">
        <v>0.05347222222222222</v>
      </c>
      <c r="L42" s="15"/>
      <c r="M42" s="16"/>
      <c r="N42" s="20"/>
      <c r="O42" s="21"/>
    </row>
    <row r="43" spans="1:15" ht="15">
      <c r="A43" s="14" t="s">
        <v>31</v>
      </c>
      <c r="B43" s="8">
        <v>1</v>
      </c>
      <c r="C43" s="9" t="s">
        <v>50</v>
      </c>
      <c r="D43" s="10"/>
      <c r="E43" s="11"/>
      <c r="F43" s="11">
        <v>0.3055555555555555</v>
      </c>
      <c r="G43" s="9" t="s">
        <v>46</v>
      </c>
      <c r="H43" s="12">
        <v>0</v>
      </c>
      <c r="I43" s="9">
        <v>0</v>
      </c>
      <c r="J43" s="9">
        <v>0</v>
      </c>
      <c r="K43" s="9">
        <v>0</v>
      </c>
      <c r="L43" s="9"/>
      <c r="M43" s="9"/>
      <c r="N43" s="13"/>
      <c r="O43" s="21"/>
    </row>
    <row r="44" spans="1:15" ht="15">
      <c r="A44" s="14" t="s">
        <v>31</v>
      </c>
      <c r="B44" s="15">
        <v>1</v>
      </c>
      <c r="C44" s="16" t="s">
        <v>51</v>
      </c>
      <c r="D44" s="17">
        <v>0.3104166666666667</v>
      </c>
      <c r="E44" s="18">
        <v>0.001388888888888889</v>
      </c>
      <c r="F44" s="18">
        <v>0.31180555555555556</v>
      </c>
      <c r="G44" s="15" t="s">
        <v>47</v>
      </c>
      <c r="H44" s="19">
        <v>6.1</v>
      </c>
      <c r="I44" s="19">
        <v>6.1</v>
      </c>
      <c r="J44" s="18">
        <v>0.004861111111111111</v>
      </c>
      <c r="K44" s="18">
        <v>0.004861111111111111</v>
      </c>
      <c r="L44" s="15"/>
      <c r="M44" s="16"/>
      <c r="N44" s="20"/>
      <c r="O44" s="21" t="e">
        <f>IF(#REF!&gt;$E$79-1,"ОШИБКА","")</f>
        <v>#REF!</v>
      </c>
    </row>
    <row r="45" spans="1:15" ht="15">
      <c r="A45" s="14" t="s">
        <v>31</v>
      </c>
      <c r="B45" s="15">
        <v>1</v>
      </c>
      <c r="C45" s="16" t="s">
        <v>51</v>
      </c>
      <c r="D45" s="17">
        <v>0.31666666666666665</v>
      </c>
      <c r="E45" s="18">
        <v>0.001388888888888889</v>
      </c>
      <c r="F45" s="18">
        <v>0.31805555555555554</v>
      </c>
      <c r="G45" s="15" t="s">
        <v>46</v>
      </c>
      <c r="H45" s="19">
        <v>6.1</v>
      </c>
      <c r="I45" s="19">
        <v>12.2</v>
      </c>
      <c r="J45" s="18">
        <v>0.004861111111111111</v>
      </c>
      <c r="K45" s="18">
        <v>0.009722222222222222</v>
      </c>
      <c r="L45" s="15"/>
      <c r="M45" s="16"/>
      <c r="N45" s="20"/>
      <c r="O45" s="21" t="e">
        <f>IF(#REF!&gt;$E$79-1,"ОШИБКА","")</f>
        <v>#REF!</v>
      </c>
    </row>
    <row r="46" spans="1:14" ht="15">
      <c r="A46" s="14" t="s">
        <v>31</v>
      </c>
      <c r="B46" s="15">
        <v>1</v>
      </c>
      <c r="C46" s="16" t="s">
        <v>51</v>
      </c>
      <c r="D46" s="17">
        <v>0.3215277777777778</v>
      </c>
      <c r="E46" s="18">
        <v>0.001388888888888889</v>
      </c>
      <c r="F46" s="18">
        <v>0.3229166666666667</v>
      </c>
      <c r="G46" s="15" t="s">
        <v>48</v>
      </c>
      <c r="H46" s="19">
        <v>4.3</v>
      </c>
      <c r="I46" s="19">
        <v>16.5</v>
      </c>
      <c r="J46" s="18">
        <v>0.003472222222222222</v>
      </c>
      <c r="K46" s="18">
        <v>0.013194444444444444</v>
      </c>
      <c r="L46" s="15"/>
      <c r="M46" s="16"/>
      <c r="N46" s="20"/>
    </row>
    <row r="47" spans="1:15" ht="15.75" thickBot="1">
      <c r="A47" s="14" t="s">
        <v>31</v>
      </c>
      <c r="B47" s="15">
        <v>1</v>
      </c>
      <c r="C47" s="16" t="s">
        <v>52</v>
      </c>
      <c r="D47" s="17">
        <v>0.32916666666666666</v>
      </c>
      <c r="E47" s="18">
        <v>0.24583333333333335</v>
      </c>
      <c r="F47" s="18">
        <v>0.5743055555555555</v>
      </c>
      <c r="G47" s="15" t="s">
        <v>49</v>
      </c>
      <c r="H47" s="19">
        <v>7.7</v>
      </c>
      <c r="I47" s="19">
        <v>24.2</v>
      </c>
      <c r="J47" s="18">
        <v>0.0062499999999999995</v>
      </c>
      <c r="K47" s="18">
        <v>0.019444444444444445</v>
      </c>
      <c r="L47" s="15"/>
      <c r="M47" s="16"/>
      <c r="N47" s="20"/>
      <c r="O47" s="21" t="e">
        <f>IF(#REF!&gt;$E$79-1,"ОШИБКА","")</f>
        <v>#REF!</v>
      </c>
    </row>
    <row r="48" spans="1:15" ht="15.75" thickBot="1">
      <c r="A48" s="14" t="s">
        <v>31</v>
      </c>
      <c r="B48" s="8">
        <v>1</v>
      </c>
      <c r="C48" s="16" t="s">
        <v>50</v>
      </c>
      <c r="D48" s="10">
        <v>0.5833333333333334</v>
      </c>
      <c r="E48" s="18">
        <v>0.001388888888888889</v>
      </c>
      <c r="F48" s="11">
        <v>0.5847222222222223</v>
      </c>
      <c r="G48" s="9" t="s">
        <v>46</v>
      </c>
      <c r="H48" s="12">
        <v>12</v>
      </c>
      <c r="I48" s="9">
        <v>36.2</v>
      </c>
      <c r="J48" s="43">
        <v>0.009027777777777779</v>
      </c>
      <c r="K48" s="43">
        <v>0.02847222222222222</v>
      </c>
      <c r="L48" s="9"/>
      <c r="M48" s="9"/>
      <c r="N48" s="13"/>
      <c r="O48" s="21">
        <f>IF(L36&gt;$E$79-1,"ОШИБКА","")</f>
      </c>
    </row>
    <row r="49" spans="1:15" ht="15.75" thickBot="1">
      <c r="A49" s="14" t="s">
        <v>31</v>
      </c>
      <c r="B49" s="8">
        <v>1</v>
      </c>
      <c r="C49" s="16" t="s">
        <v>50</v>
      </c>
      <c r="D49" s="10">
        <v>0.5895833333333333</v>
      </c>
      <c r="E49" s="18">
        <v>0.001388888888888889</v>
      </c>
      <c r="F49" s="11">
        <v>0.5909722222222222</v>
      </c>
      <c r="G49" s="9" t="s">
        <v>47</v>
      </c>
      <c r="H49" s="12">
        <v>6.1</v>
      </c>
      <c r="I49" s="9">
        <v>42.3</v>
      </c>
      <c r="J49" s="43">
        <v>0.004861111111111111</v>
      </c>
      <c r="K49" s="43">
        <v>0.03333333333333333</v>
      </c>
      <c r="L49" s="9"/>
      <c r="M49" s="9"/>
      <c r="N49" s="13"/>
      <c r="O49" s="21">
        <f>IF(L37&gt;$E$79-1,"ОШИБКА","")</f>
      </c>
    </row>
    <row r="50" spans="1:15" ht="15">
      <c r="A50" s="14" t="s">
        <v>31</v>
      </c>
      <c r="B50" s="8">
        <v>1</v>
      </c>
      <c r="C50" s="16" t="s">
        <v>50</v>
      </c>
      <c r="D50" s="10">
        <v>0.6013888888888889</v>
      </c>
      <c r="E50" s="18">
        <v>0.002777777777777778</v>
      </c>
      <c r="F50" s="18">
        <v>0.6041666666666666</v>
      </c>
      <c r="G50" s="9" t="s">
        <v>49</v>
      </c>
      <c r="H50" s="12">
        <v>14</v>
      </c>
      <c r="I50" s="9">
        <v>56.3</v>
      </c>
      <c r="J50" s="43">
        <v>0.010416666666666666</v>
      </c>
      <c r="K50" s="43">
        <v>0.043750000000000004</v>
      </c>
      <c r="L50" s="9"/>
      <c r="M50" s="9"/>
      <c r="N50" s="13"/>
      <c r="O50" s="21">
        <f>IF(L38&gt;$E$79-1,"ОШИБКА","")</f>
      </c>
    </row>
    <row r="51" spans="1:15" ht="15">
      <c r="A51" s="14" t="s">
        <v>31</v>
      </c>
      <c r="B51" s="15">
        <v>1</v>
      </c>
      <c r="C51" s="16" t="s">
        <v>50</v>
      </c>
      <c r="D51" s="17">
        <v>0.6104166666666667</v>
      </c>
      <c r="E51" s="18">
        <v>0.001388888888888889</v>
      </c>
      <c r="F51" s="18">
        <v>0.6118055555555556</v>
      </c>
      <c r="G51" s="15" t="s">
        <v>48</v>
      </c>
      <c r="H51" s="19">
        <v>7.7</v>
      </c>
      <c r="I51" s="19">
        <v>64</v>
      </c>
      <c r="J51" s="18">
        <v>0.0062499999999999995</v>
      </c>
      <c r="K51" s="18">
        <v>0.049999999999999996</v>
      </c>
      <c r="L51" s="15"/>
      <c r="M51" s="16"/>
      <c r="N51" s="20"/>
      <c r="O51" s="21">
        <f>IF(L39&gt;$E$79-1,"ОШИБКА","")</f>
      </c>
    </row>
    <row r="52" spans="1:15" ht="15.75" thickBot="1">
      <c r="A52" s="14" t="s">
        <v>31</v>
      </c>
      <c r="B52" s="15">
        <v>1</v>
      </c>
      <c r="C52" s="16" t="s">
        <v>50</v>
      </c>
      <c r="D52" s="17">
        <v>0.6152777777777778</v>
      </c>
      <c r="E52" s="18">
        <v>0.001388888888888889</v>
      </c>
      <c r="F52" s="18">
        <v>0.6166666666666667</v>
      </c>
      <c r="G52" s="15" t="s">
        <v>46</v>
      </c>
      <c r="H52" s="19">
        <v>4.3</v>
      </c>
      <c r="I52" s="19">
        <v>68.3</v>
      </c>
      <c r="J52" s="18">
        <v>0.003472222222222222</v>
      </c>
      <c r="K52" s="18">
        <v>0.05347222222222222</v>
      </c>
      <c r="L52" s="15"/>
      <c r="M52" s="16"/>
      <c r="N52" s="20"/>
      <c r="O52" s="21"/>
    </row>
    <row r="53" spans="1:15" ht="15">
      <c r="A53" s="14" t="s">
        <v>32</v>
      </c>
      <c r="B53" s="8">
        <v>1</v>
      </c>
      <c r="C53" s="9" t="s">
        <v>50</v>
      </c>
      <c r="D53" s="10"/>
      <c r="E53" s="11"/>
      <c r="F53" s="11">
        <v>0.3055555555555555</v>
      </c>
      <c r="G53" s="9" t="s">
        <v>46</v>
      </c>
      <c r="H53" s="12">
        <v>0</v>
      </c>
      <c r="I53" s="9">
        <v>0</v>
      </c>
      <c r="J53" s="9">
        <v>0</v>
      </c>
      <c r="K53" s="9">
        <v>0</v>
      </c>
      <c r="L53" s="9"/>
      <c r="M53" s="9"/>
      <c r="N53" s="13"/>
      <c r="O53" s="21"/>
    </row>
    <row r="54" spans="1:15" ht="15">
      <c r="A54" s="14" t="s">
        <v>32</v>
      </c>
      <c r="B54" s="15">
        <v>1</v>
      </c>
      <c r="C54" s="16" t="s">
        <v>51</v>
      </c>
      <c r="D54" s="17">
        <v>0.3104166666666667</v>
      </c>
      <c r="E54" s="18">
        <v>0.001388888888888889</v>
      </c>
      <c r="F54" s="18">
        <v>0.31180555555555556</v>
      </c>
      <c r="G54" s="15" t="s">
        <v>47</v>
      </c>
      <c r="H54" s="19">
        <v>6.1</v>
      </c>
      <c r="I54" s="19">
        <v>6.1</v>
      </c>
      <c r="J54" s="18">
        <v>0.004861111111111111</v>
      </c>
      <c r="K54" s="18">
        <v>0.004861111111111111</v>
      </c>
      <c r="L54" s="15"/>
      <c r="M54" s="16"/>
      <c r="N54" s="20"/>
      <c r="O54" s="21"/>
    </row>
    <row r="55" spans="1:15" ht="15">
      <c r="A55" s="14" t="s">
        <v>32</v>
      </c>
      <c r="B55" s="15">
        <v>1</v>
      </c>
      <c r="C55" s="16" t="s">
        <v>51</v>
      </c>
      <c r="D55" s="17">
        <v>0.31666666666666665</v>
      </c>
      <c r="E55" s="18">
        <v>0.001388888888888889</v>
      </c>
      <c r="F55" s="18">
        <v>0.31805555555555554</v>
      </c>
      <c r="G55" s="15" t="s">
        <v>46</v>
      </c>
      <c r="H55" s="19">
        <v>6.1</v>
      </c>
      <c r="I55" s="19">
        <v>12.2</v>
      </c>
      <c r="J55" s="18">
        <v>0.004861111111111111</v>
      </c>
      <c r="K55" s="18">
        <v>0.009722222222222222</v>
      </c>
      <c r="L55" s="15"/>
      <c r="M55" s="16"/>
      <c r="N55" s="20"/>
      <c r="O55" s="21" t="e">
        <f>IF(#REF!&gt;$E$79-1,"ОШИБКА","")</f>
        <v>#REF!</v>
      </c>
    </row>
    <row r="56" spans="1:15" ht="15">
      <c r="A56" s="14" t="s">
        <v>32</v>
      </c>
      <c r="B56" s="15">
        <v>1</v>
      </c>
      <c r="C56" s="16" t="s">
        <v>51</v>
      </c>
      <c r="D56" s="17">
        <v>0.3215277777777778</v>
      </c>
      <c r="E56" s="18">
        <v>0.001388888888888889</v>
      </c>
      <c r="F56" s="18">
        <v>0.3229166666666667</v>
      </c>
      <c r="G56" s="15" t="s">
        <v>48</v>
      </c>
      <c r="H56" s="19">
        <v>4.3</v>
      </c>
      <c r="I56" s="19">
        <v>16.5</v>
      </c>
      <c r="J56" s="18">
        <v>0.003472222222222222</v>
      </c>
      <c r="K56" s="18">
        <v>0.013194444444444444</v>
      </c>
      <c r="L56" s="15"/>
      <c r="M56" s="16"/>
      <c r="N56" s="20"/>
      <c r="O56" s="21" t="e">
        <f>IF(#REF!&gt;$E$79-1,"ОШИБКА","")</f>
        <v>#REF!</v>
      </c>
    </row>
    <row r="57" spans="1:14" ht="15.75" thickBot="1">
      <c r="A57" s="14" t="s">
        <v>32</v>
      </c>
      <c r="B57" s="15">
        <v>1</v>
      </c>
      <c r="C57" s="16" t="s">
        <v>52</v>
      </c>
      <c r="D57" s="17">
        <v>0.32916666666666666</v>
      </c>
      <c r="E57" s="18">
        <v>0.24583333333333335</v>
      </c>
      <c r="F57" s="18">
        <v>0.5743055555555555</v>
      </c>
      <c r="G57" s="15" t="s">
        <v>49</v>
      </c>
      <c r="H57" s="19">
        <v>7.7</v>
      </c>
      <c r="I57" s="19">
        <v>24.2</v>
      </c>
      <c r="J57" s="18">
        <v>0.0062499999999999995</v>
      </c>
      <c r="K57" s="18">
        <v>0.019444444444444445</v>
      </c>
      <c r="L57" s="15"/>
      <c r="M57" s="16"/>
      <c r="N57" s="20"/>
    </row>
    <row r="58" spans="1:15" ht="15.75" thickBot="1">
      <c r="A58" s="14" t="s">
        <v>32</v>
      </c>
      <c r="B58" s="8">
        <v>1</v>
      </c>
      <c r="C58" s="16" t="s">
        <v>50</v>
      </c>
      <c r="D58" s="10">
        <v>0.5833333333333334</v>
      </c>
      <c r="E58" s="18">
        <v>0.001388888888888889</v>
      </c>
      <c r="F58" s="11">
        <v>0.5847222222222223</v>
      </c>
      <c r="G58" s="9" t="s">
        <v>46</v>
      </c>
      <c r="H58" s="12">
        <v>12</v>
      </c>
      <c r="I58" s="9">
        <v>36.2</v>
      </c>
      <c r="J58" s="43">
        <v>0.009027777777777779</v>
      </c>
      <c r="K58" s="43">
        <v>0.02847222222222222</v>
      </c>
      <c r="L58" s="9"/>
      <c r="M58" s="9"/>
      <c r="N58" s="13"/>
      <c r="O58" s="21">
        <f>IF(L44&gt;$E$79-1,"ОШИБКА","")</f>
      </c>
    </row>
    <row r="59" spans="1:15" ht="15.75" thickBot="1">
      <c r="A59" s="14" t="s">
        <v>32</v>
      </c>
      <c r="B59" s="8">
        <v>1</v>
      </c>
      <c r="C59" s="16" t="s">
        <v>50</v>
      </c>
      <c r="D59" s="10">
        <v>0.5895833333333333</v>
      </c>
      <c r="E59" s="18">
        <v>0.001388888888888889</v>
      </c>
      <c r="F59" s="11">
        <v>0.5909722222222222</v>
      </c>
      <c r="G59" s="9" t="s">
        <v>47</v>
      </c>
      <c r="H59" s="12">
        <v>6.1</v>
      </c>
      <c r="I59" s="9">
        <v>42.3</v>
      </c>
      <c r="J59" s="43">
        <v>0.004861111111111111</v>
      </c>
      <c r="K59" s="43">
        <v>0.03333333333333333</v>
      </c>
      <c r="L59" s="9"/>
      <c r="M59" s="9"/>
      <c r="N59" s="13"/>
      <c r="O59" s="21">
        <f>IF(L45&gt;$E$79-1,"ОШИБКА","")</f>
      </c>
    </row>
    <row r="60" spans="1:15" ht="15">
      <c r="A60" s="14" t="s">
        <v>32</v>
      </c>
      <c r="B60" s="8">
        <v>1</v>
      </c>
      <c r="C60" s="16" t="s">
        <v>50</v>
      </c>
      <c r="D60" s="10">
        <v>0.6013888888888889</v>
      </c>
      <c r="E60" s="18">
        <v>0.002777777777777778</v>
      </c>
      <c r="F60" s="18">
        <v>0.6041666666666666</v>
      </c>
      <c r="G60" s="9" t="s">
        <v>49</v>
      </c>
      <c r="H60" s="12">
        <v>14</v>
      </c>
      <c r="I60" s="9">
        <v>56.3</v>
      </c>
      <c r="J60" s="43">
        <v>0.010416666666666666</v>
      </c>
      <c r="K60" s="43">
        <v>0.043750000000000004</v>
      </c>
      <c r="L60" s="9"/>
      <c r="M60" s="9"/>
      <c r="N60" s="13"/>
      <c r="O60" s="21">
        <f>IF(L46&gt;$E$79-1,"ОШИБКА","")</f>
      </c>
    </row>
    <row r="61" spans="1:15" ht="15">
      <c r="A61" s="14" t="s">
        <v>32</v>
      </c>
      <c r="B61" s="15">
        <v>1</v>
      </c>
      <c r="C61" s="16" t="s">
        <v>50</v>
      </c>
      <c r="D61" s="17">
        <v>0.6104166666666667</v>
      </c>
      <c r="E61" s="18">
        <v>0.001388888888888889</v>
      </c>
      <c r="F61" s="18">
        <v>0.6118055555555556</v>
      </c>
      <c r="G61" s="15" t="s">
        <v>48</v>
      </c>
      <c r="H61" s="19">
        <v>7.7</v>
      </c>
      <c r="I61" s="19">
        <v>64</v>
      </c>
      <c r="J61" s="18">
        <v>0.0062499999999999995</v>
      </c>
      <c r="K61" s="18">
        <v>0.049999999999999996</v>
      </c>
      <c r="L61" s="15"/>
      <c r="M61" s="16"/>
      <c r="N61" s="20"/>
      <c r="O61" s="21">
        <f>IF(L47&gt;$E$79-1,"ОШИБКА","")</f>
      </c>
    </row>
    <row r="62" spans="1:15" ht="15.75" thickBot="1">
      <c r="A62" s="14" t="s">
        <v>32</v>
      </c>
      <c r="B62" s="15">
        <v>1</v>
      </c>
      <c r="C62" s="16" t="s">
        <v>50</v>
      </c>
      <c r="D62" s="17">
        <v>0.6152777777777778</v>
      </c>
      <c r="E62" s="18">
        <v>0.001388888888888889</v>
      </c>
      <c r="F62" s="18">
        <v>0.6166666666666667</v>
      </c>
      <c r="G62" s="15" t="s">
        <v>46</v>
      </c>
      <c r="H62" s="19">
        <v>4.3</v>
      </c>
      <c r="I62" s="19">
        <v>68.3</v>
      </c>
      <c r="J62" s="18">
        <v>0.003472222222222222</v>
      </c>
      <c r="K62" s="18">
        <v>0.05347222222222222</v>
      </c>
      <c r="L62" s="15"/>
      <c r="M62" s="16"/>
      <c r="N62" s="20"/>
      <c r="O62" s="21">
        <f>IF(L48&gt;$E$79-1,"ОШИБКА","")</f>
      </c>
    </row>
    <row r="63" spans="1:15" ht="15">
      <c r="A63" s="14" t="s">
        <v>33</v>
      </c>
      <c r="B63" s="8">
        <v>1</v>
      </c>
      <c r="C63" s="9" t="s">
        <v>50</v>
      </c>
      <c r="D63" s="10"/>
      <c r="E63" s="11"/>
      <c r="F63" s="11">
        <v>0.3055555555555555</v>
      </c>
      <c r="G63" s="9" t="s">
        <v>46</v>
      </c>
      <c r="H63" s="12">
        <v>0</v>
      </c>
      <c r="I63" s="9">
        <v>0</v>
      </c>
      <c r="J63" s="9">
        <v>0</v>
      </c>
      <c r="K63" s="9">
        <v>0</v>
      </c>
      <c r="L63" s="9"/>
      <c r="M63" s="9"/>
      <c r="N63" s="13"/>
      <c r="O63" s="21"/>
    </row>
    <row r="64" spans="1:15" ht="15">
      <c r="A64" s="14" t="s">
        <v>33</v>
      </c>
      <c r="B64" s="15">
        <v>1</v>
      </c>
      <c r="C64" s="16" t="s">
        <v>51</v>
      </c>
      <c r="D64" s="17">
        <v>0.3104166666666667</v>
      </c>
      <c r="E64" s="18">
        <v>0.001388888888888889</v>
      </c>
      <c r="F64" s="18">
        <v>0.31180555555555556</v>
      </c>
      <c r="G64" s="15" t="s">
        <v>47</v>
      </c>
      <c r="H64" s="19">
        <v>6.1</v>
      </c>
      <c r="I64" s="19">
        <v>6.1</v>
      </c>
      <c r="J64" s="18">
        <v>0.004861111111111111</v>
      </c>
      <c r="K64" s="18">
        <v>0.004861111111111111</v>
      </c>
      <c r="L64" s="15"/>
      <c r="M64" s="16"/>
      <c r="N64" s="20"/>
      <c r="O64" s="21"/>
    </row>
    <row r="65" spans="1:15" ht="15">
      <c r="A65" s="14" t="s">
        <v>33</v>
      </c>
      <c r="B65" s="15">
        <v>1</v>
      </c>
      <c r="C65" s="16" t="s">
        <v>51</v>
      </c>
      <c r="D65" s="17">
        <v>0.31666666666666665</v>
      </c>
      <c r="E65" s="18">
        <v>0.001388888888888889</v>
      </c>
      <c r="F65" s="18">
        <v>0.31805555555555554</v>
      </c>
      <c r="G65" s="15" t="s">
        <v>46</v>
      </c>
      <c r="H65" s="19">
        <v>6.1</v>
      </c>
      <c r="I65" s="19">
        <v>12.2</v>
      </c>
      <c r="J65" s="18">
        <v>0.004861111111111111</v>
      </c>
      <c r="K65" s="18">
        <v>0.009722222222222222</v>
      </c>
      <c r="L65" s="15"/>
      <c r="M65" s="16"/>
      <c r="N65" s="20"/>
      <c r="O65" s="21"/>
    </row>
    <row r="66" spans="1:15" ht="15">
      <c r="A66" s="14" t="s">
        <v>33</v>
      </c>
      <c r="B66" s="15">
        <v>1</v>
      </c>
      <c r="C66" s="16" t="s">
        <v>51</v>
      </c>
      <c r="D66" s="17">
        <v>0.3215277777777778</v>
      </c>
      <c r="E66" s="18">
        <v>0.001388888888888889</v>
      </c>
      <c r="F66" s="18">
        <v>0.3229166666666667</v>
      </c>
      <c r="G66" s="15" t="s">
        <v>48</v>
      </c>
      <c r="H66" s="19">
        <v>4.3</v>
      </c>
      <c r="I66" s="19">
        <v>16.5</v>
      </c>
      <c r="J66" s="18">
        <v>0.003472222222222222</v>
      </c>
      <c r="K66" s="18">
        <v>0.013194444444444444</v>
      </c>
      <c r="L66" s="15"/>
      <c r="M66" s="16"/>
      <c r="N66" s="20"/>
      <c r="O66" s="21" t="e">
        <f>IF(#REF!&gt;$E$79-1,"ОШИБКА","")</f>
        <v>#REF!</v>
      </c>
    </row>
    <row r="67" spans="1:15" ht="15.75" thickBot="1">
      <c r="A67" s="14" t="s">
        <v>33</v>
      </c>
      <c r="B67" s="15">
        <v>1</v>
      </c>
      <c r="C67" s="16" t="s">
        <v>52</v>
      </c>
      <c r="D67" s="17">
        <v>0.32916666666666666</v>
      </c>
      <c r="E67" s="18">
        <v>0.24583333333333335</v>
      </c>
      <c r="F67" s="18">
        <v>0.5743055555555555</v>
      </c>
      <c r="G67" s="15" t="s">
        <v>49</v>
      </c>
      <c r="H67" s="19">
        <v>7.7</v>
      </c>
      <c r="I67" s="19">
        <v>24.2</v>
      </c>
      <c r="J67" s="18">
        <v>0.0062499999999999995</v>
      </c>
      <c r="K67" s="18">
        <v>0.019444444444444445</v>
      </c>
      <c r="L67" s="15"/>
      <c r="M67" s="16"/>
      <c r="N67" s="20"/>
      <c r="O67" s="21" t="e">
        <f>IF(#REF!&gt;$E$79-1,"ОШИБКА","")</f>
        <v>#REF!</v>
      </c>
    </row>
    <row r="68" spans="1:14" ht="15.75" thickBot="1">
      <c r="A68" s="14" t="s">
        <v>33</v>
      </c>
      <c r="B68" s="8">
        <v>1</v>
      </c>
      <c r="C68" s="16" t="s">
        <v>50</v>
      </c>
      <c r="D68" s="10">
        <v>0.5833333333333334</v>
      </c>
      <c r="E68" s="18">
        <v>0.001388888888888889</v>
      </c>
      <c r="F68" s="11">
        <v>0.5847222222222223</v>
      </c>
      <c r="G68" s="9" t="s">
        <v>46</v>
      </c>
      <c r="H68" s="12">
        <v>12</v>
      </c>
      <c r="I68" s="9">
        <v>36.2</v>
      </c>
      <c r="J68" s="43">
        <v>0.009027777777777779</v>
      </c>
      <c r="K68" s="43">
        <v>0.02847222222222222</v>
      </c>
      <c r="L68" s="9"/>
      <c r="M68" s="9"/>
      <c r="N68" s="13"/>
    </row>
    <row r="69" spans="1:15" ht="15.75" thickBot="1">
      <c r="A69" s="14" t="s">
        <v>33</v>
      </c>
      <c r="B69" s="8">
        <v>1</v>
      </c>
      <c r="C69" s="16" t="s">
        <v>50</v>
      </c>
      <c r="D69" s="10">
        <v>0.5895833333333333</v>
      </c>
      <c r="E69" s="18">
        <v>0.001388888888888889</v>
      </c>
      <c r="F69" s="11">
        <v>0.5909722222222222</v>
      </c>
      <c r="G69" s="9" t="s">
        <v>47</v>
      </c>
      <c r="H69" s="12">
        <v>6.1</v>
      </c>
      <c r="I69" s="9">
        <v>42.3</v>
      </c>
      <c r="J69" s="43">
        <v>0.004861111111111111</v>
      </c>
      <c r="K69" s="43">
        <v>0.03333333333333333</v>
      </c>
      <c r="L69" s="9"/>
      <c r="M69" s="9"/>
      <c r="N69" s="13"/>
      <c r="O69" s="21" t="e">
        <f>IF(#REF!&gt;$E$79-1,"ОШИБКА","")</f>
        <v>#REF!</v>
      </c>
    </row>
    <row r="70" spans="1:15" ht="15">
      <c r="A70" s="14" t="s">
        <v>33</v>
      </c>
      <c r="B70" s="8">
        <v>1</v>
      </c>
      <c r="C70" s="16" t="s">
        <v>50</v>
      </c>
      <c r="D70" s="10">
        <v>0.6013888888888889</v>
      </c>
      <c r="E70" s="18">
        <v>0.002777777777777778</v>
      </c>
      <c r="F70" s="18">
        <v>0.6041666666666666</v>
      </c>
      <c r="G70" s="9" t="s">
        <v>49</v>
      </c>
      <c r="H70" s="12">
        <v>14</v>
      </c>
      <c r="I70" s="9">
        <v>56.3</v>
      </c>
      <c r="J70" s="43">
        <v>0.010416666666666666</v>
      </c>
      <c r="K70" s="43">
        <v>0.043750000000000004</v>
      </c>
      <c r="L70" s="9"/>
      <c r="M70" s="9"/>
      <c r="N70" s="13"/>
      <c r="O70" s="21">
        <f>IF(L52&gt;$E$79-1,"ОШИБКА","")</f>
      </c>
    </row>
    <row r="71" spans="1:15" ht="15">
      <c r="A71" s="14" t="s">
        <v>33</v>
      </c>
      <c r="B71" s="15">
        <v>1</v>
      </c>
      <c r="C71" s="16" t="s">
        <v>50</v>
      </c>
      <c r="D71" s="17">
        <v>0.6104166666666667</v>
      </c>
      <c r="E71" s="18">
        <v>0.001388888888888889</v>
      </c>
      <c r="F71" s="18">
        <v>0.6118055555555556</v>
      </c>
      <c r="G71" s="15" t="s">
        <v>48</v>
      </c>
      <c r="H71" s="19">
        <v>7.7</v>
      </c>
      <c r="I71" s="19">
        <v>64</v>
      </c>
      <c r="J71" s="18">
        <v>0.0062499999999999995</v>
      </c>
      <c r="K71" s="18">
        <v>0.049999999999999996</v>
      </c>
      <c r="L71" s="15"/>
      <c r="M71" s="16"/>
      <c r="N71" s="20"/>
      <c r="O71" s="21" t="e">
        <f>IF(#REF!&gt;$E$79-1,"ОШИБКА","")</f>
        <v>#REF!</v>
      </c>
    </row>
    <row r="72" spans="1:15" ht="15">
      <c r="A72" s="14" t="s">
        <v>33</v>
      </c>
      <c r="B72" s="15">
        <v>1</v>
      </c>
      <c r="C72" s="16" t="s">
        <v>50</v>
      </c>
      <c r="D72" s="17">
        <v>0.6152777777777778</v>
      </c>
      <c r="E72" s="18">
        <v>0.001388888888888889</v>
      </c>
      <c r="F72" s="18">
        <v>0.6166666666666667</v>
      </c>
      <c r="G72" s="15" t="s">
        <v>46</v>
      </c>
      <c r="H72" s="19">
        <v>4.3</v>
      </c>
      <c r="I72" s="19">
        <v>68.3</v>
      </c>
      <c r="J72" s="18">
        <v>0.003472222222222222</v>
      </c>
      <c r="K72" s="18">
        <v>0.05347222222222222</v>
      </c>
      <c r="L72" s="15"/>
      <c r="M72" s="16"/>
      <c r="N72" s="20"/>
      <c r="O72" s="21" t="e">
        <f>IF(#REF!&gt;$E$79-1,"ОШИБКА","")</f>
        <v>#REF!</v>
      </c>
    </row>
    <row r="73" ht="15.75" thickBot="1">
      <c r="O73" s="21">
        <f>IF(L53&gt;$E$79-1,"ОШИБКА","")</f>
      </c>
    </row>
    <row r="74" spans="1:15" ht="15">
      <c r="A74" s="1" t="s">
        <v>18</v>
      </c>
      <c r="E74" s="23">
        <v>68.3</v>
      </c>
      <c r="H74" s="24"/>
      <c r="O74" s="21"/>
    </row>
    <row r="75" spans="1:15" ht="15">
      <c r="A75" s="1" t="s">
        <v>20</v>
      </c>
      <c r="E75" s="25">
        <v>70</v>
      </c>
      <c r="H75" s="24"/>
      <c r="O75" s="21"/>
    </row>
    <row r="76" spans="1:15" ht="15">
      <c r="A76" s="1" t="s">
        <v>21</v>
      </c>
      <c r="E76" s="25">
        <v>6.1</v>
      </c>
      <c r="O76" s="21"/>
    </row>
    <row r="77" spans="1:15" ht="15">
      <c r="A77" s="1" t="s">
        <v>19</v>
      </c>
      <c r="E77" s="26">
        <v>0.05347222222222222</v>
      </c>
      <c r="H77" s="24"/>
      <c r="I77" s="27"/>
      <c r="O77" s="21">
        <f>IF(L57&gt;$E$79-1,"ОШИБКА","")</f>
      </c>
    </row>
    <row r="78" spans="1:15" ht="15">
      <c r="A78" s="1" t="s">
        <v>22</v>
      </c>
      <c r="E78" s="28">
        <v>60</v>
      </c>
      <c r="F78" s="29">
        <v>36</v>
      </c>
      <c r="G78" s="30" t="str">
        <f>IF(E78&gt;=F78,"ОШИБКА","")</f>
        <v>ОШИБКА</v>
      </c>
      <c r="J78" s="27"/>
      <c r="K78" s="27"/>
      <c r="L78" s="27"/>
      <c r="O78" s="21">
        <f>IF(L58&gt;$E$79-1,"ОШИБКА","")</f>
      </c>
    </row>
    <row r="79" spans="1:12" ht="15">
      <c r="A79" s="1" t="s">
        <v>29</v>
      </c>
      <c r="E79" s="31">
        <v>22</v>
      </c>
      <c r="G79" s="32"/>
      <c r="J79" s="27"/>
      <c r="K79" s="27"/>
      <c r="L79" s="27"/>
    </row>
    <row r="80" spans="1:12" ht="15">
      <c r="A80" s="1" t="s">
        <v>28</v>
      </c>
      <c r="E80" s="33">
        <v>2</v>
      </c>
      <c r="G80" s="32"/>
      <c r="J80" s="27"/>
      <c r="K80" s="27"/>
      <c r="L80" s="27"/>
    </row>
    <row r="81" spans="1:5" ht="15.75" thickBot="1">
      <c r="A81" s="1" t="s">
        <v>27</v>
      </c>
      <c r="E81" s="34">
        <v>21</v>
      </c>
    </row>
    <row r="82" spans="1:5" ht="15">
      <c r="A82" s="1" t="s">
        <v>38</v>
      </c>
      <c r="E82" s="35">
        <v>11</v>
      </c>
    </row>
    <row r="83" spans="1:5" ht="15.75" thickBot="1">
      <c r="A83" s="1" t="s">
        <v>39</v>
      </c>
      <c r="E83" s="34">
        <v>2</v>
      </c>
    </row>
    <row r="84" spans="1:5" ht="15">
      <c r="A84" s="1" t="s">
        <v>40</v>
      </c>
      <c r="E84" s="42">
        <v>0.5</v>
      </c>
    </row>
    <row r="85" ht="15.75" thickBot="1">
      <c r="E85" s="34"/>
    </row>
    <row r="86" ht="15.75" thickBot="1"/>
    <row r="87" spans="5:10" ht="15.75" thickBot="1">
      <c r="E87" s="36" t="s">
        <v>25</v>
      </c>
      <c r="F87" s="36" t="s">
        <v>26</v>
      </c>
      <c r="G87" s="36" t="s">
        <v>30</v>
      </c>
      <c r="H87" s="36" t="s">
        <v>31</v>
      </c>
      <c r="I87" s="36" t="s">
        <v>32</v>
      </c>
      <c r="J87" s="37" t="s">
        <v>33</v>
      </c>
    </row>
    <row r="88" spans="1:10" ht="15.75" thickBot="1">
      <c r="A88" s="1" t="s">
        <v>34</v>
      </c>
      <c r="E88" s="38">
        <v>0.2916666666666667</v>
      </c>
      <c r="F88" s="38">
        <v>0.2916666666666667</v>
      </c>
      <c r="G88" s="38">
        <v>0.2916666666666667</v>
      </c>
      <c r="H88" s="38">
        <v>0.2916666666666667</v>
      </c>
      <c r="I88" s="38">
        <v>0.2916666666666667</v>
      </c>
      <c r="J88" s="38">
        <v>0.2916666666666667</v>
      </c>
    </row>
    <row r="89" spans="1:10" ht="15.75" thickBot="1">
      <c r="A89" s="1" t="s">
        <v>35</v>
      </c>
      <c r="E89" s="39">
        <v>0.6666666666666666</v>
      </c>
      <c r="F89" s="39">
        <v>0.6666666666666666</v>
      </c>
      <c r="G89" s="39">
        <v>0.6666666666666666</v>
      </c>
      <c r="H89" s="39">
        <v>0.6666666666666666</v>
      </c>
      <c r="I89" s="39">
        <v>0.6666666666666666</v>
      </c>
      <c r="J89" s="39">
        <v>0.6666666666666666</v>
      </c>
    </row>
    <row r="90" spans="1:10" ht="15.75" thickBot="1">
      <c r="A90" s="1" t="s">
        <v>36</v>
      </c>
      <c r="E90" s="40"/>
      <c r="F90" s="40"/>
      <c r="G90" s="40"/>
      <c r="H90" s="40"/>
      <c r="I90" s="40"/>
      <c r="J90" s="40"/>
    </row>
    <row r="91" spans="1:10" ht="15.75" thickBot="1">
      <c r="A91" s="1" t="s">
        <v>37</v>
      </c>
      <c r="E91" s="40"/>
      <c r="F91" s="40"/>
      <c r="G91" s="40"/>
      <c r="H91" s="40"/>
      <c r="I91" s="40"/>
      <c r="J91" s="40"/>
    </row>
    <row r="94" ht="15.75" customHeight="1" hidden="1"/>
    <row r="95" ht="15.75" customHeight="1" hidden="1"/>
    <row r="97" ht="15.75" customHeight="1" hidden="1"/>
  </sheetData>
  <sheetProtection/>
  <mergeCells count="15">
    <mergeCell ref="J11:K11"/>
    <mergeCell ref="F7:H7"/>
    <mergeCell ref="D5:J5"/>
    <mergeCell ref="C6:I6"/>
    <mergeCell ref="L11:N11"/>
    <mergeCell ref="A8:N8"/>
    <mergeCell ref="A9:N9"/>
    <mergeCell ref="A11:A12"/>
    <mergeCell ref="B11:B12"/>
    <mergeCell ref="C11:C12"/>
    <mergeCell ref="D11:D12"/>
    <mergeCell ref="E11:E12"/>
    <mergeCell ref="F11:F12"/>
    <mergeCell ref="G11:G12"/>
    <mergeCell ref="H11:I11"/>
  </mergeCells>
  <printOptions/>
  <pageMargins left="0.5905511811023623" right="0.3937007874015748" top="0.2755905511811024" bottom="0.2755905511811024" header="0.31496062992125984" footer="0.31496062992125984"/>
  <pageSetup fitToHeight="2" horizontalDpi="600" verticalDpi="600" orientation="landscape" paperSize="9" scale="65" r:id="rId1"/>
  <rowBreaks count="1" manualBreakCount="1">
    <brk id="4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Чернякова Елена Евгеньевна</dc:creator>
  <cp:keywords/>
  <dc:description/>
  <cp:lastModifiedBy>Раниль</cp:lastModifiedBy>
  <cp:lastPrinted>2022-08-02T06:48:35Z</cp:lastPrinted>
  <dcterms:created xsi:type="dcterms:W3CDTF">2009-11-26T10:53:29Z</dcterms:created>
  <dcterms:modified xsi:type="dcterms:W3CDTF">2023-08-02T13:00:20Z</dcterms:modified>
  <cp:category/>
  <cp:version/>
  <cp:contentType/>
  <cp:contentStatus/>
</cp:coreProperties>
</file>